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0e5b99667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dora ROI" sheetId="1" r:id="R8da3c4c359854b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R$&quot; #,##0.00;[Red](&quot;R$&quot; #,##0.00);&quot;R$&quot; 0.00"/>
    <x:numFmt numFmtId="201" formatCode="#,##0"/>
    <x:numFmt numFmtId="202" formatCode="0.0%"/>
    <x:numFmt numFmtId="203" formatCode="0.0%;[Red](0.0%);0.0%"/>
    <x:numFmt numFmtId="204" formatCode="0.00&quot;x&quot;"/>
  </x:numFmts>
  <x:fonts count="5">
    <x:font>
      <x:sz val="11"/>
      <x:name val="Carlito"/>
    </x:font>
    <x:font>
      <x:sz val="11"/>
      <x:color rgb="FF24364B"/>
      <x:name val="Arial"/>
    </x:font>
    <x:font>
      <x:b/>
      <x:sz val="17"/>
      <x:color rgb="FF24364B"/>
      <x:name val="Arial"/>
    </x:font>
    <x:font>
      <x:b/>
      <x:sz val="11"/>
      <x:color rgb="FFFFFFFF"/>
      <x:name val="Arial"/>
    </x:font>
    <x:font>
      <x:b/>
      <x:sz val="14"/>
      <x:color rgb="FF24364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B46"/>
      </x:patternFill>
    </x:fill>
    <x:fill>
      <x:patternFill patternType="solid">
        <x:fgColor rgb="FFFFF1CC"/>
      </x:patternFill>
    </x:fill>
    <x:fill>
      <x:patternFill patternType="solid">
        <x:fgColor rgb="FFF0F3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201" fontId="1" fillId="3" borderId="0" xfId="0" applyNumberFormat="1" applyFont="1" applyFill="1" applyBorder="1"/>
    <x:xf numFmtId="201" fontId="1" fillId="4" borderId="0" xfId="0" applyNumberFormat="1" applyFont="1" applyFill="1" applyBorder="1"/>
    <x:xf numFmtId="202" fontId="1" fillId="3" borderId="0" xfId="0" applyNumberFormat="1" applyFont="1" applyFill="1" applyBorder="1"/>
    <x:xf numFmtId="202" fontId="1" fillId="4" borderId="0" xfId="0" applyNumberFormat="1" applyFont="1" applyFill="1" applyBorder="1"/>
    <x:xf numFmtId="200" fontId="1" fillId="0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203" fontId="4" fillId="0" borderId="0" xfId="0" applyNumberFormat="1" applyFont="1" applyFill="1" applyBorder="1"/>
    <x:xf numFmtId="204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1" fontId="1" fillId="4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 applyAlignment="1">
      <x:alignment wrapText="1"/>
    </x:xf>
    <x:xf numFmtId="202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B42318"/>
      </x:font>
      <x:fill>
        <x:patternFill patternType="solid">
          <x:bgColor rgb="FFFEEAE7"/>
        </x:patternFill>
      </x:fill>
    </x:dxf>
    <x:dxf>
      <x:font>
        <x:color rgb="FFB42318"/>
      </x:font>
      <x:fill>
        <x:patternFill patternType="solid">
          <x:bgColor rgb="FFFEEAE7"/>
        </x:patternFill>
      </x:fill>
    </x:dxf>
    <x:dxf>
      <x:font>
        <x:color rgb="FFB42318"/>
      </x:font>
      <x:fill>
        <x:patternFill patternType="solid">
          <x:bgColor rgb="FFFEEA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69c0b0c5f40e8" /><Relationship Type="http://schemas.openxmlformats.org/officeDocument/2006/relationships/theme" Target="/xl/theme/theme1.xml" Id="R7d64b700c1214a1e" /><Relationship Type="http://schemas.openxmlformats.org/officeDocument/2006/relationships/sharedStrings" Target="/xl/sharedStrings.xml" Id="R054d37f3882f4cab" /><Relationship Type="http://schemas.openxmlformats.org/officeDocument/2006/relationships/worksheet" Target="/xl/worksheets/sheet1.xml" Id="R8da3c4c359854b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B46"/>
  </x:sheetPr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22" hidden="0" customWidth="1"/>
    <x:col min="4" max="4" width="22" hidden="0" customWidth="1"/>
    <x:col min="5" max="5" width="3" hidden="0" customWidth="1"/>
    <x:col min="6" max="6" width="83" hidden="0" customWidth="1"/>
  </x:cols>
  <x:sheetData>
    <x:row r="1" ht="34" customHeight="1">
      <x:c r="A1" s="1"/>
      <x:c r="B1" s="1"/>
      <x:c r="C1" s="1"/>
      <x:c r="D1" s="1"/>
      <x:c r="E1" s="1"/>
      <x:c r="F1" s="5"/>
    </x:row>
    <x:row r="2" ht="34" customHeight="1">
      <x:c r="A2" s="1"/>
      <x:c r="B2" s="2" t="str">
        <x:v>ROI em tráfego pago</x:v>
      </x:c>
      <x:c r="C2" s="1"/>
      <x:c r="D2" s="1"/>
      <x:c r="E2" s="1"/>
      <x:c r="F2" s="5" t="str">
        <x:v>Preencha as células amarelas. Exemplo fictício para aprendizagem.</x:v>
      </x:c>
    </x:row>
    <x:row r="3" ht="34" customHeight="1">
      <x:c r="A3" s="1"/>
      <x:c r="B3" s="1" t="str">
        <x:v>Bruno Ads | brunoads.com.br</x:v>
      </x:c>
      <x:c r="C3" s="1"/>
      <x:c r="D3" s="1"/>
      <x:c r="E3" s="1"/>
      <x:c r="F3" s="5" t="str">
        <x:v>Uma campanha, canal ou conjunto de aquisição por arquivo. Valores em R$.</x:v>
      </x:c>
    </x:row>
    <x:row r="4" ht="34" customHeight="1">
      <x:c r="A4" s="1"/>
      <x:c r="B4" s="4" t="str">
        <x:v>Resultado do recorte</x:v>
      </x:c>
      <x:c r="C4" s="4" t="str">
        <x:v>Seus dados</x:v>
      </x:c>
      <x:c r="D4" s="4" t="str">
        <x:v>Exemplo didático</x:v>
      </x:c>
      <x:c r="E4" s="1"/>
      <x:c r="F4" s="5"/>
    </x:row>
    <x:row r="5" ht="34" customHeight="1">
      <x:c r="A5" s="1"/>
      <x:c r="B5" s="1" t="str">
        <x:v>ROI de marketing</x:v>
      </x:c>
      <x:c r="C5" s="17" t="str">
        <x:f>C42</x:f>
        <x:v>n.d.</x:v>
      </x:c>
      <x:c r="D5" s="17" t="n">
        <x:f>D42</x:f>
        <x:v>0.6</x:v>
      </x:c>
      <x:c r="E5" s="1"/>
      <x:c r="F5" s="5" t="str">
        <x:v>Contribuição menos aquisição, dividida pelo investimento em aquisição.</x:v>
      </x:c>
    </x:row>
    <x:row r="6" ht="34" customHeight="1">
      <x:c r="A6" s="1"/>
      <x:c r="B6" s="1" t="str">
        <x:v>ROI sobre custos considerados</x:v>
      </x:c>
      <x:c r="C6" s="17" t="str">
        <x:f>C43</x:f>
        <x:v>n.d.</x:v>
      </x:c>
      <x:c r="D6" s="17" t="n">
        <x:f>D43</x:f>
        <x:v>0.17647058823529413</x:v>
      </x:c>
      <x:c r="E6" s="1"/>
      <x:c r="F6" s="5" t="str">
        <x:v>Mesmo resultado, dividido por aquisição + custos variáveis das vendas.</x:v>
      </x:c>
    </x:row>
    <x:row r="7" ht="34" customHeight="1">
      <x:c r="A7" s="1"/>
      <x:c r="B7" s="1" t="str">
        <x:v>ROAS sobre receita ajustada</x:v>
      </x:c>
      <x:c r="C7" s="18" t="str">
        <x:f>C44</x:f>
        <x:v>n.d.</x:v>
      </x:c>
      <x:c r="D7" s="18" t="n">
        <x:f>D44</x:f>
        <x:v>6</x:v>
      </x:c>
      <x:c r="E7" s="1"/>
      <x:c r="F7" s="5" t="str">
        <x:v>Receita ajustada dividida apenas pelo gasto em mídia.</x:v>
      </x:c>
    </x:row>
    <x:row r="8" ht="34" customHeight="1">
      <x:c r="A8" s="1"/>
      <x:c r="B8" s="1" t="str">
        <x:v>Resultado após aquisição</x:v>
      </x:c>
      <x:c r="C8" s="19" t="str">
        <x:f>C41</x:f>
        <x:v>n.d.</x:v>
      </x:c>
      <x:c r="D8" s="19" t="n">
        <x:f>D41</x:f>
        <x:v>4500</x:v>
      </x:c>
      <x:c r="E8" s="1"/>
      <x:c r="F8" s="5" t="str">
        <x:v>Contribuição remanescente. Não equivale ao lucro líquido da empresa.</x:v>
      </x:c>
    </x:row>
    <x:row r="9" ht="34" customHeight="1">
      <x:c r="A9" s="1"/>
      <x:c r="B9" s="1" t="str">
        <x:v>CAC do recorte de aquisição</x:v>
      </x:c>
      <x:c r="C9" s="19" t="str">
        <x:f>C45</x:f>
        <x:v>n.d.</x:v>
      </x:c>
      <x:c r="D9" s="19" t="n">
        <x:f>D45</x:f>
        <x:v>75</x:v>
      </x:c>
      <x:c r="E9" s="1"/>
      <x:c r="F9" s="5" t="str">
        <x:v>Use custos exclusivos de aquisição e clientes novos do mesmo recorte.</x:v>
      </x:c>
    </x:row>
    <x:row r="10" ht="34" customHeight="1">
      <x:c r="A10" s="1"/>
      <x:c r="B10" s="1" t="str">
        <x:v>Receita de equilíbrio</x:v>
      </x:c>
      <x:c r="C10" s="19" t="str">
        <x:f>C56</x:f>
        <x:v>n.d.</x:v>
      </x:c>
      <x:c r="D10" s="19" t="n">
        <x:f>D56</x:f>
        <x:v>18750</x:v>
      </x:c>
      <x:c r="E10" s="1"/>
      <x:c r="F10" s="5" t="str">
        <x:v>Estimativa com a margem alvo da linha 30 e aquisição mantida constante.</x:v>
      </x:c>
    </x:row>
    <x:row r="11" ht="34" customHeight="1">
      <x:c r="A11" s="1"/>
      <x:c r="B11" s="1"/>
      <x:c r="C11" s="1"/>
      <x:c r="D11" s="1"/>
      <x:c r="E11" s="1"/>
      <x:c r="F11" s="5"/>
    </x:row>
    <x:row r="12" ht="34" customHeight="1">
      <x:c r="A12" s="1"/>
      <x:c r="B12" s="1"/>
      <x:c r="C12" s="1"/>
      <x:c r="D12" s="1"/>
      <x:c r="E12" s="1"/>
      <x:c r="F12" s="5"/>
    </x:row>
    <x:row r="13" ht="34" customHeight="1">
      <x:c r="A13" s="1"/>
      <x:c r="B13" s="4" t="str">
        <x:v>DADOS DE ENTRADA</x:v>
      </x:c>
      <x:c r="C13" s="4"/>
      <x:c r="D13" s="4"/>
      <x:c r="E13" s="1"/>
      <x:c r="F13" s="5"/>
    </x:row>
    <x:row r="14" ht="40" customHeight="1">
      <x:c r="A14" s="1"/>
      <x:c r="B14" s="1" t="str">
        <x:v>Período ou coorte</x:v>
      </x:c>
      <x:c r="C14" s="20"/>
      <x:c r="D14" s="21" t="str">
        <x:v>Coorte fictícia madura</x:v>
      </x:c>
      <x:c r="E14" s="1"/>
      <x:c r="F14" s="5" t="str">
        <x:v>Use a mesma base temporal. Para ciclos longos, prefira coortes maduras.</x:v>
      </x:c>
    </x:row>
    <x:row r="15" ht="40" customHeight="1">
      <x:c r="A15" s="1"/>
      <x:c r="B15" s="1" t="str">
        <x:v>Campanha / canal / recorte</x:v>
      </x:c>
      <x:c r="C15" s="20"/>
      <x:c r="D15" s="21" t="str">
        <x:v>Aquisição de clientes</x:v>
      </x:c>
      <x:c r="E15" s="1"/>
      <x:c r="F15" s="5" t="str">
        <x:v>Não misture aquisição e retenção ao interpretar CAC.</x:v>
      </x:c>
    </x:row>
    <x:row r="16" ht="34" customHeight="1">
      <x:c r="A16" s="1"/>
      <x:c r="B16" s="1" t="str">
        <x:v>Receita antes dos ajustes</x:v>
      </x:c>
      <x:c r="C16" s="22"/>
      <x:c r="D16" s="23" t="n">
        <x:v>32000</x:v>
      </x:c>
      <x:c r="E16" s="1"/>
      <x:c r="F16" s="5" t="str">
        <x:v>Receita de pedidos válidos antes dos ajustes da linha 17.</x:v>
      </x:c>
    </x:row>
    <x:row r="17" ht="34" customHeight="1">
      <x:c r="A17" s="1"/>
      <x:c r="B17" s="1" t="str">
        <x:v>Descontos e cancelamentos</x:v>
      </x:c>
      <x:c r="C17" s="22"/>
      <x:c r="D17" s="23" t="n">
        <x:v>2000</x:v>
      </x:c>
      <x:c r="E17" s="1"/>
      <x:c r="F17" s="5" t="str">
        <x:v>Somente ajustes ainda não descontados da linha 16. Digite zero se não houver.</x:v>
      </x:c>
    </x:row>
    <x:row r="18" ht="34" customHeight="1">
      <x:c r="A18" s="1"/>
      <x:c r="B18" s="1" t="str">
        <x:v>Custos variáveis das vendas</x:v>
      </x:c>
      <x:c r="C18" s="22"/>
      <x:c r="D18" s="23" t="n">
        <x:v>18000</x:v>
      </x:c>
      <x:c r="E18" s="1"/>
      <x:c r="F18" s="5" t="str">
        <x:v>Produto/entrega, tributos sobre vendas, taxas, frete subsidiado e comissões.</x:v>
      </x:c>
    </x:row>
    <x:row r="19" ht="34" customHeight="1">
      <x:c r="A19" s="1"/>
      <x:c r="B19" s="1" t="str">
        <x:v>Investimento em mídia</x:v>
      </x:c>
      <x:c r="C19" s="22"/>
      <x:c r="D19" s="23" t="n">
        <x:v>5000</x:v>
      </x:c>
      <x:c r="E19" s="1"/>
      <x:c r="F19" s="5" t="str">
        <x:v>Gasto efetivo com anúncios, conciliado com o período de análise.</x:v>
      </x:c>
    </x:row>
    <x:row r="20" ht="34" customHeight="1">
      <x:c r="A20" s="1"/>
      <x:c r="B20" s="1" t="str">
        <x:v>Gestão e equipe de marketing</x:v>
      </x:c>
      <x:c r="C20" s="22"/>
      <x:c r="D20" s="23" t="n">
        <x:v>1500</x:v>
      </x:c>
      <x:c r="E20" s="1"/>
      <x:c r="F20" s="5" t="str">
        <x:v>Parcela de gestão e equipe alocada à aquisição deste recorte.</x:v>
      </x:c>
    </x:row>
    <x:row r="21" ht="34" customHeight="1">
      <x:c r="A21" s="1"/>
      <x:c r="B21" s="1" t="str">
        <x:v>Produção de criativos</x:v>
      </x:c>
      <x:c r="C21" s="22"/>
      <x:c r="D21" s="23" t="n">
        <x:v>500</x:v>
      </x:c>
      <x:c r="E21" s="1"/>
      <x:c r="F21" s="5" t="str">
        <x:v>Custo de produção atribuído ao período conforme critério consistente.</x:v>
      </x:c>
    </x:row>
    <x:row r="22" ht="34" customHeight="1">
      <x:c r="A22" s="1"/>
      <x:c r="B22" s="1" t="str">
        <x:v>Ferramentas de aquisição</x:v>
      </x:c>
      <x:c r="C22" s="22"/>
      <x:c r="D22" s="23" t="n">
        <x:v>500</x:v>
      </x:c>
      <x:c r="E22" s="1"/>
      <x:c r="F22" s="5" t="str">
        <x:v>Parcela de CRM, landing page, automação e mensuração usada na aquisição.</x:v>
      </x:c>
    </x:row>
    <x:row r="23" ht="34" customHeight="1">
      <x:c r="A23" s="1"/>
      <x:c r="B23" s="1" t="str">
        <x:v>Custos comerciais de aquisição</x:v>
      </x:c>
      <x:c r="C23" s="22"/>
      <x:c r="D23" s="23" t="n">
        <x:v>0</x:v>
      </x:c>
      <x:c r="E23" s="1"/>
      <x:c r="F23" s="5" t="str">
        <x:v>Custo comercial alocado à aquisição. Não repita comissões da linha 18.</x:v>
      </x:c>
    </x:row>
    <x:row r="24" ht="34" customHeight="1">
      <x:c r="A24" s="1"/>
      <x:c r="B24" s="1" t="str">
        <x:v>Impressões</x:v>
      </x:c>
      <x:c r="C24" s="24"/>
      <x:c r="D24" s="25" t="n">
        <x:v>100000</x:v>
      </x:c>
      <x:c r="E24" s="1"/>
      <x:c r="F24" s="5" t="str">
        <x:v>Impressões reportadas pelas plataformas, sem tratá-las como pessoas únicas.</x:v>
      </x:c>
    </x:row>
    <x:row r="25" ht="34" customHeight="1">
      <x:c r="A25" s="1"/>
      <x:c r="B25" s="1" t="str">
        <x:v>Cliques no link / destino</x:v>
      </x:c>
      <x:c r="C25" s="24"/>
      <x:c r="D25" s="25" t="n">
        <x:v>2000</x:v>
      </x:c>
      <x:c r="E25" s="1"/>
      <x:c r="F25" s="5" t="str">
        <x:v>Use cliques de destino de forma consistente. Não misture com todos os cliques.</x:v>
      </x:c>
    </x:row>
    <x:row r="26" ht="34" customHeight="1">
      <x:c r="A26" s="1"/>
      <x:c r="B26" s="1" t="str">
        <x:v>Leads únicos</x:v>
      </x:c>
      <x:c r="C26" s="24"/>
      <x:c r="D26" s="25" t="n">
        <x:v>400</x:v>
      </x:c>
      <x:c r="E26" s="1"/>
      <x:c r="F26" s="5" t="str">
        <x:v>Pessoas ou empresas únicas, com testes e duplicatas removidos.</x:v>
      </x:c>
    </x:row>
    <x:row r="27" ht="34" customHeight="1">
      <x:c r="A27" s="1"/>
      <x:c r="B27" s="1" t="str">
        <x:v>Leads qualificados</x:v>
      </x:c>
      <x:c r="C27" s="24"/>
      <x:c r="D27" s="25" t="n">
        <x:v>160</x:v>
      </x:c>
      <x:c r="E27" s="1"/>
      <x:c r="F27" s="5" t="str">
        <x:v>Subconjunto dos leads que cumpre seu critério de qualificação.</x:v>
      </x:c>
    </x:row>
    <x:row r="28" ht="34" customHeight="1">
      <x:c r="A28" s="1"/>
      <x:c r="B28" s="1" t="str">
        <x:v>Pedidos / contratos válidos</x:v>
      </x:c>
      <x:c r="C28" s="24"/>
      <x:c r="D28" s="25" t="n">
        <x:v>100</x:v>
      </x:c>
      <x:c r="E28" s="1"/>
      <x:c r="F28" s="5" t="str">
        <x:v>Número de pedidos/contratos válidos. Não é quantidade de itens vendidos.</x:v>
      </x:c>
    </x:row>
    <x:row r="29" ht="34" customHeight="1">
      <x:c r="A29" s="1"/>
      <x:c r="B29" s="1" t="str">
        <x:v>Clientes novos únicos</x:v>
      </x:c>
      <x:c r="C29" s="24"/>
      <x:c r="D29" s="25" t="n">
        <x:v>100</x:v>
      </x:c>
      <x:c r="E29" s="1"/>
      <x:c r="F29" s="5" t="str">
        <x:v>Clientes que compraram pela primeira vez. Pode diferir do número de pedidos.</x:v>
      </x:c>
    </x:row>
    <x:row r="30" ht="34" customHeight="1">
      <x:c r="A30" s="1"/>
      <x:c r="B30" s="1" t="str">
        <x:v>Margem de contribuição alvo</x:v>
      </x:c>
      <x:c r="C30" s="26"/>
      <x:c r="D30" s="27" t="n">
        <x:v>0.4</x:v>
      </x:c>
      <x:c r="E30" s="1"/>
      <x:c r="F30" s="5" t="str">
        <x:v>Hipótese para o equilíbrio. Use 40% para reproduzir o exemplo.</x:v>
      </x:c>
    </x:row>
    <x:row r="31" ht="50" customHeight="1">
      <x:c r="A31" s="1"/>
      <x:c r="B31" s="1" t="str">
        <x:v>Regra e janela de atribuição</x:v>
      </x:c>
      <x:c r="C31" s="20"/>
      <x:c r="D31" s="21" t="str">
        <x:v>Exemplo: último clique, 30 dias</x:v>
      </x:c>
      <x:c r="E31" s="1"/>
      <x:c r="F31" s="5" t="str">
        <x:v>Ex.: último clique elegível, janela de 30 dias. Não é recomendação universal.</x:v>
      </x:c>
    </x:row>
    <x:row r="32" ht="50" customHeight="1">
      <x:c r="A32" s="1"/>
      <x:c r="B32" s="1" t="str">
        <x:v>Fontes e data da extração</x:v>
      </x:c>
      <x:c r="C32" s="20"/>
      <x:c r="D32" s="21" t="str">
        <x:v>Dados simulados pelo autor</x:v>
      </x:c>
      <x:c r="E32" s="1"/>
      <x:c r="F32" s="5" t="str">
        <x:v>Anote CRM/ERP, plataforma, período e data da atualização. Sem dados pessoais.</x:v>
      </x:c>
    </x:row>
    <x:row r="33" ht="34" customHeight="1">
      <x:c r="A33" s="1"/>
      <x:c r="B33" s="1"/>
      <x:c r="C33" s="1"/>
      <x:c r="D33" s="1"/>
      <x:c r="E33" s="1"/>
      <x:c r="F33" s="5"/>
    </x:row>
    <x:row r="34" ht="34" customHeight="1">
      <x:c r="A34" s="1"/>
      <x:c r="B34" s="4" t="str">
        <x:v>CÁLCULOS E MÉTRICAS</x:v>
      </x:c>
      <x:c r="C34" s="4"/>
      <x:c r="D34" s="4"/>
      <x:c r="E34" s="1"/>
      <x:c r="F34" s="5"/>
    </x:row>
    <x:row r="35" ht="34" customHeight="1">
      <x:c r="A35" s="1"/>
      <x:c r="B35" s="1" t="str">
        <x:v>Receita ajustada</x:v>
      </x:c>
      <x:c r="C35" s="14" t="str">
        <x:f>IF(COUNT(C16:C17)&lt;2,"n.d.",C16-C17)</x:f>
        <x:v>n.d.</x:v>
      </x:c>
      <x:c r="D35" s="14" t="n">
        <x:f>IF(COUNT(D16:D17)&lt;2,"n.d.",D16-D17)</x:f>
        <x:v>30000</x:v>
      </x:c>
      <x:c r="E35" s="1"/>
      <x:c r="F35" s="5" t="str">
        <x:v>Receita da linha 16 menos ajustes da linha 17.</x:v>
      </x:c>
    </x:row>
    <x:row r="36" ht="34" customHeight="1">
      <x:c r="A36" s="1"/>
      <x:c r="B36" s="1" t="str">
        <x:v>Custos variáveis das vendas</x:v>
      </x:c>
      <x:c r="C36" s="14" t="str">
        <x:f>IF(C18="","n.d.",C18)</x:f>
        <x:v>n.d.</x:v>
      </x:c>
      <x:c r="D36" s="14" t="n">
        <x:f>IF(D18="","n.d.",D18)</x:f>
        <x:v>18000</x:v>
      </x:c>
      <x:c r="E36" s="1"/>
      <x:c r="F36" s="5" t="str">
        <x:v>Custo direto das vendas. Não incluir aquisição novamente.</x:v>
      </x:c>
    </x:row>
    <x:row r="37" ht="34" customHeight="1">
      <x:c r="A37" s="1"/>
      <x:c r="B37" s="1" t="str">
        <x:v>Margem de contribuição (R$)</x:v>
      </x:c>
      <x:c r="C37" s="14" t="str">
        <x:f>IF(COUNT(C35:C36)&lt;2,"n.d.",C35-C36)</x:f>
        <x:v>n.d.</x:v>
      </x:c>
      <x:c r="D37" s="14" t="n">
        <x:f>IF(COUNT(D35:D36)&lt;2,"n.d.",D35-D36)</x:f>
        <x:v>12000</x:v>
      </x:c>
      <x:c r="E37" s="1"/>
      <x:c r="F37" s="5" t="str">
        <x:v>Receita ajustada menos custos variáveis. Ainda antes de aquisição.</x:v>
      </x:c>
    </x:row>
    <x:row r="38" ht="34" customHeight="1">
      <x:c r="A38" s="1"/>
      <x:c r="B38" s="1" t="str">
        <x:v>Margem de contribuição (%)</x:v>
      </x:c>
      <x:c r="C38" s="15" t="str">
        <x:f>IF(COUNT(C35,C37)&lt;2,"n.d.",IF(C35&lt;=0,"n.a.",C37/C35))</x:f>
        <x:v>n.d.</x:v>
      </x:c>
      <x:c r="D38" s="15" t="n">
        <x:f>IF(COUNT(D35,D37)&lt;2,"n.d.",IF(D35&lt;=0,"n.a.",D37/D35))</x:f>
        <x:v>0.4</x:v>
      </x:c>
      <x:c r="E38" s="1"/>
      <x:c r="F38" s="5" t="str">
        <x:v>Margem em R$ dividida pela receita ajustada.</x:v>
      </x:c>
    </x:row>
    <x:row r="39" ht="34" customHeight="1">
      <x:c r="A39" s="1"/>
      <x:c r="B39" s="1" t="str">
        <x:v>Investimento total em aquisição</x:v>
      </x:c>
      <x:c r="C39" s="14" t="str">
        <x:f>IF(COUNT(C19:C23)&lt;5,"n.d.",SUM(C19:C23))</x:f>
        <x:v>n.d.</x:v>
      </x:c>
      <x:c r="D39" s="14" t="n">
        <x:f>IF(COUNT(D19:D23)&lt;5,"n.d.",SUM(D19:D23))</x:f>
        <x:v>7500</x:v>
      </x:c>
      <x:c r="E39" s="1"/>
      <x:c r="F39" s="5" t="str">
        <x:v>Soma das linhas 19 a 23. Digite zero nas categorias inexistentes.</x:v>
      </x:c>
    </x:row>
    <x:row r="40" ht="34" customHeight="1">
      <x:c r="A40" s="1"/>
      <x:c r="B40" s="1" t="str">
        <x:v>Custos considerados</x:v>
      </x:c>
      <x:c r="C40" s="14" t="str">
        <x:f>IF(COUNT(C36,C39)&lt;2,"n.d.",C36+C39)</x:f>
        <x:v>n.d.</x:v>
      </x:c>
      <x:c r="D40" s="14" t="n">
        <x:f>IF(COUNT(D36,D39)&lt;2,"n.d.",D36+D39)</x:f>
        <x:v>25500</x:v>
      </x:c>
      <x:c r="E40" s="1"/>
      <x:c r="F40" s="5" t="str">
        <x:v>Custos variáveis das vendas + investimento total em aquisição.</x:v>
      </x:c>
    </x:row>
    <x:row r="41" ht="34" customHeight="1">
      <x:c r="A41" s="1"/>
      <x:c r="B41" s="1" t="str">
        <x:v>Resultado após aquisição</x:v>
      </x:c>
      <x:c r="C41" s="14" t="str">
        <x:f>IF(COUNT(C37,C39)&lt;2,"n.d.",C37-C39)</x:f>
        <x:v>n.d.</x:v>
      </x:c>
      <x:c r="D41" s="14" t="n">
        <x:f>IF(COUNT(D37,D39)&lt;2,"n.d.",D37-D39)</x:f>
        <x:v>4500</x:v>
      </x:c>
      <x:c r="E41" s="1"/>
      <x:c r="F41" s="5" t="str">
        <x:v>Contribuição menos investimento total em aquisição.</x:v>
      </x:c>
    </x:row>
    <x:row r="42" ht="34" customHeight="1">
      <x:c r="A42" s="1"/>
      <x:c r="B42" s="1" t="str">
        <x:v>ROI de marketing</x:v>
      </x:c>
      <x:c r="C42" s="15" t="str">
        <x:f>IF(COUNT(C41,C39)&lt;2,"n.d.",IF(C39=0,"n.a.",C41/C39))</x:f>
        <x:v>n.d.</x:v>
      </x:c>
      <x:c r="D42" s="15" t="n">
        <x:f>IF(COUNT(D41,D39)&lt;2,"n.d.",IF(D39=0,"n.a.",D41/D39))</x:f>
        <x:v>0.6</x:v>
      </x:c>
      <x:c r="E42" s="1"/>
      <x:c r="F42" s="5" t="str">
        <x:v>Resultado após aquisição / investimento em aquisição.</x:v>
      </x:c>
    </x:row>
    <x:row r="43" ht="34" customHeight="1">
      <x:c r="A43" s="1"/>
      <x:c r="B43" s="1" t="str">
        <x:v>ROI sobre custos considerados</x:v>
      </x:c>
      <x:c r="C43" s="15" t="str">
        <x:f>IF(COUNT(C41,C40)&lt;2,"n.d.",IF(C40=0,"n.a.",C41/C40))</x:f>
        <x:v>n.d.</x:v>
      </x:c>
      <x:c r="D43" s="15" t="n">
        <x:f>IF(COUNT(D41,D40)&lt;2,"n.d.",IF(D40=0,"n.a.",D41/D40))</x:f>
        <x:v>0.17647058823529413</x:v>
      </x:c>
      <x:c r="E43" s="1"/>
      <x:c r="F43" s="5" t="str">
        <x:v>Resultado após aquisição / custos considerados. Não é ROI da empresa inteira.</x:v>
      </x:c>
    </x:row>
    <x:row r="44" ht="34" customHeight="1">
      <x:c r="A44" s="1"/>
      <x:c r="B44" s="1" t="str">
        <x:v>ROAS sobre receita ajustada</x:v>
      </x:c>
      <x:c r="C44" s="16" t="str">
        <x:f>IF(COUNT(C35,C19)&lt;2,"n.d.",IF(C19=0,"n.a.",C35/C19))</x:f>
        <x:v>n.d.</x:v>
      </x:c>
      <x:c r="D44" s="16" t="n">
        <x:f>IF(COUNT(D35,D19)&lt;2,"n.d.",IF(D19=0,"n.a.",D35/D19))</x:f>
        <x:v>6</x:v>
      </x:c>
      <x:c r="E44" s="1"/>
      <x:c r="F44" s="5" t="str">
        <x:v>Receita ajustada / mídia. Não mede lucro nem incrementalidade.</x:v>
      </x:c>
    </x:row>
    <x:row r="45" ht="34" customHeight="1">
      <x:c r="A45" s="1"/>
      <x:c r="B45" s="1" t="str">
        <x:v>CAC do recorte de aquisição</x:v>
      </x:c>
      <x:c r="C45" s="14" t="str">
        <x:f>IF(COUNT(C39,C29)&lt;2,"n.d.",IF(C29=0,"n.a.",C39/C29))</x:f>
        <x:v>n.d.</x:v>
      </x:c>
      <x:c r="D45" s="14" t="n">
        <x:f>IF(COUNT(D39,D29)&lt;2,"n.d.",IF(D29=0,"n.a.",D39/D29))</x:f>
        <x:v>75</x:v>
      </x:c>
      <x:c r="E45" s="1"/>
      <x:c r="F45" s="5" t="str">
        <x:v>Investimento total em aquisição / clientes novos únicos.</x:v>
      </x:c>
    </x:row>
    <x:row r="46" ht="34" customHeight="1">
      <x:c r="A46" s="1"/>
      <x:c r="B46" s="1" t="str">
        <x:v>CPA de pedido (só mídia)</x:v>
      </x:c>
      <x:c r="C46" s="14" t="str">
        <x:f>IF(COUNT(C19,C28)&lt;2,"n.d.",IF(C28=0,"n.a.",C19/C28))</x:f>
        <x:v>n.d.</x:v>
      </x:c>
      <x:c r="D46" s="14" t="n">
        <x:f>IF(COUNT(D19,D28)&lt;2,"n.d.",IF(D28=0,"n.a.",D19/D28))</x:f>
        <x:v>50</x:v>
      </x:c>
      <x:c r="E46" s="1"/>
      <x:c r="F46" s="5" t="str">
        <x:v>Mídia / pedidos válidos. A conversão desta métrica é pedido.</x:v>
      </x:c>
    </x:row>
    <x:row r="47" ht="34" customHeight="1">
      <x:c r="A47" s="1"/>
      <x:c r="B47" s="1" t="str">
        <x:v>CPL (só mídia)</x:v>
      </x:c>
      <x:c r="C47" s="14" t="str">
        <x:f>IF(COUNT(C19,C26)&lt;2,"n.d.",IF(C26=0,"n.a.",C19/C26))</x:f>
        <x:v>n.d.</x:v>
      </x:c>
      <x:c r="D47" s="14" t="n">
        <x:f>IF(COUNT(D19,D26)&lt;2,"n.d.",IF(D26=0,"n.a.",D19/D26))</x:f>
        <x:v>12.5</x:v>
      </x:c>
      <x:c r="E47" s="1"/>
      <x:c r="F47" s="5" t="str">
        <x:v>Mídia / leads únicos.</x:v>
      </x:c>
    </x:row>
    <x:row r="48" ht="34" customHeight="1">
      <x:c r="A48" s="1"/>
      <x:c r="B48" s="1" t="str">
        <x:v>Custo por lead qualificado</x:v>
      </x:c>
      <x:c r="C48" s="14" t="str">
        <x:f>IF(COUNT(C19,C27)&lt;2,"n.d.",IF(C27=0,"n.a.",C19/C27))</x:f>
        <x:v>n.d.</x:v>
      </x:c>
      <x:c r="D48" s="14" t="n">
        <x:f>IF(COUNT(D19,D27)&lt;2,"n.d.",IF(D27=0,"n.a.",D19/D27))</x:f>
        <x:v>31.25</x:v>
      </x:c>
      <x:c r="E48" s="1"/>
      <x:c r="F48" s="5" t="str">
        <x:v>Mídia / leads qualificados.</x:v>
      </x:c>
    </x:row>
    <x:row r="49" ht="34" customHeight="1">
      <x:c r="A49" s="1"/>
      <x:c r="B49" s="1" t="str">
        <x:v>CTR de link / destino</x:v>
      </x:c>
      <x:c r="C49" s="15" t="str">
        <x:f>IF(COUNT(C25,C24)&lt;2,"n.d.",IF(C24=0,"n.a.",C25/C24))</x:f>
        <x:v>n.d.</x:v>
      </x:c>
      <x:c r="D49" s="15" t="n">
        <x:f>IF(COUNT(D25,D24)&lt;2,"n.d.",IF(D24=0,"n.a.",D25/D24))</x:f>
        <x:v>0.02</x:v>
      </x:c>
      <x:c r="E49" s="1"/>
      <x:c r="F49" s="5" t="str">
        <x:v>Cliques / impressões.</x:v>
      </x:c>
    </x:row>
    <x:row r="50" ht="34" customHeight="1">
      <x:c r="A50" s="1"/>
      <x:c r="B50" s="1" t="str">
        <x:v>CPC de link / destino</x:v>
      </x:c>
      <x:c r="C50" s="14" t="str">
        <x:f>IF(COUNT(C19,C25)&lt;2,"n.d.",IF(C25=0,"n.a.",C19/C25))</x:f>
        <x:v>n.d.</x:v>
      </x:c>
      <x:c r="D50" s="14" t="n">
        <x:f>IF(COUNT(D19,D25)&lt;2,"n.d.",IF(D25=0,"n.a.",D19/D25))</x:f>
        <x:v>2.5</x:v>
      </x:c>
      <x:c r="E50" s="1"/>
      <x:c r="F50" s="5" t="str">
        <x:v>Mídia / cliques.</x:v>
      </x:c>
    </x:row>
    <x:row r="51" ht="34" customHeight="1">
      <x:c r="A51" s="1"/>
      <x:c r="B51" s="1" t="str">
        <x:v>CPM</x:v>
      </x:c>
      <x:c r="C51" s="14" t="str">
        <x:f>IF(COUNT(C19,C24)&lt;2,"n.d.",IF(C24=0,"n.a.",C19/C24*1000))</x:f>
        <x:v>n.d.</x:v>
      </x:c>
      <x:c r="D51" s="14" t="n">
        <x:f>IF(COUNT(D19,D24)&lt;2,"n.d.",IF(D24=0,"n.a.",D19/D24*1000))</x:f>
        <x:v>50</x:v>
      </x:c>
      <x:c r="E51" s="1"/>
      <x:c r="F51" s="5" t="str">
        <x:v>Mídia / impressões × 1.000.</x:v>
      </x:c>
    </x:row>
    <x:row r="52" ht="34" customHeight="1">
      <x:c r="A52" s="1"/>
      <x:c r="B52" s="1" t="str">
        <x:v>Conversão de clique em lead</x:v>
      </x:c>
      <x:c r="C52" s="15" t="str">
        <x:f>IF(COUNT(C26,C25)&lt;2,"n.d.",IF(C25=0,"n.a.",C26/C25))</x:f>
        <x:v>n.d.</x:v>
      </x:c>
      <x:c r="D52" s="15" t="n">
        <x:f>IF(COUNT(D26,D25)&lt;2,"n.d.",IF(D25=0,"n.a.",D26/D25))</x:f>
        <x:v>0.2</x:v>
      </x:c>
      <x:c r="E52" s="1"/>
      <x:c r="F52" s="5" t="str">
        <x:v>Leads / cliques. Mesma origem, janela e definição de lead.</x:v>
      </x:c>
    </x:row>
    <x:row r="53" ht="34" customHeight="1">
      <x:c r="A53" s="1"/>
      <x:c r="B53" s="1" t="str">
        <x:v>Qualificação de leads</x:v>
      </x:c>
      <x:c r="C53" s="15" t="str">
        <x:f>IF(COUNT(C27,C26)&lt;2,"n.d.",IF(C26=0,"n.a.",C27/C26))</x:f>
        <x:v>n.d.</x:v>
      </x:c>
      <x:c r="D53" s="15" t="n">
        <x:f>IF(COUNT(D27,D26)&lt;2,"n.d.",IF(D26=0,"n.a.",D27/D26))</x:f>
        <x:v>0.4</x:v>
      </x:c>
      <x:c r="E53" s="1"/>
      <x:c r="F53" s="5" t="str">
        <x:v>Leads qualificados / leads.</x:v>
      </x:c>
    </x:row>
    <x:row r="54" ht="34" customHeight="1">
      <x:c r="A54" s="1"/>
      <x:c r="B54" s="1" t="str">
        <x:v>Conversão de lead em cliente</x:v>
      </x:c>
      <x:c r="C54" s="15" t="str">
        <x:f>IF(COUNT(C29,C26)&lt;2,"n.d.",IF(C26=0,"n.a.",C29/C26))</x:f>
        <x:v>n.d.</x:v>
      </x:c>
      <x:c r="D54" s="15" t="n">
        <x:f>IF(COUNT(D29,D26)&lt;2,"n.d.",IF(D26=0,"n.a.",D29/D26))</x:f>
        <x:v>0.25</x:v>
      </x:c>
      <x:c r="E54" s="1"/>
      <x:c r="F54" s="5" t="str">
        <x:v>Clientes novos / leads. Use somente quando vêm da mesma coorte de leads.</x:v>
      </x:c>
    </x:row>
    <x:row r="55" ht="34" customHeight="1">
      <x:c r="A55" s="1"/>
      <x:c r="B55" s="1" t="str">
        <x:v>Ticket médio por pedido</x:v>
      </x:c>
      <x:c r="C55" s="14" t="str">
        <x:f>IF(COUNT(C35,C28)&lt;2,"n.d.",IF(C28=0,"n.a.",C35/C28))</x:f>
        <x:v>n.d.</x:v>
      </x:c>
      <x:c r="D55" s="14" t="n">
        <x:f>IF(COUNT(D35,D28)&lt;2,"n.d.",IF(D28=0,"n.a.",D35/D28))</x:f>
        <x:v>300</x:v>
      </x:c>
      <x:c r="E55" s="1"/>
      <x:c r="F55" s="5" t="str">
        <x:v>Receita ajustada / pedidos válidos.</x:v>
      </x:c>
    </x:row>
    <x:row r="56" ht="34" customHeight="1">
      <x:c r="A56" s="1"/>
      <x:c r="B56" s="1" t="str">
        <x:v>Receita de equilíbrio estimada</x:v>
      </x:c>
      <x:c r="C56" s="14" t="str">
        <x:f>IF(COUNT(C39,C30)&lt;2,"n.d.",IF(OR(C30&lt;=0,C30&gt;1),"n.a.",C39/C30))</x:f>
        <x:v>n.d.</x:v>
      </x:c>
      <x:c r="D56" s="14" t="n">
        <x:f>IF(COUNT(D39,D30)&lt;2,"n.d.",IF(OR(D30&lt;=0,D30&gt;1),"n.a.",D39/D30))</x:f>
        <x:v>18750</x:v>
      </x:c>
      <x:c r="E56" s="1"/>
      <x:c r="F56" s="5" t="str">
        <x:v>Investimento total em aquisição / margem alvo. Custos de aquisição constantes.</x:v>
      </x:c>
    </x:row>
    <x:row r="57" ht="34" customHeight="1">
      <x:c r="A57" s="1"/>
      <x:c r="B57" s="1" t="str">
        <x:v>ROAS de equilíbrio estimado</x:v>
      </x:c>
      <x:c r="C57" s="16" t="str">
        <x:f>IF(COUNT(C56,C19)&lt;2,"n.d.",IF(C19=0,"n.a.",C56/C19))</x:f>
        <x:v>n.d.</x:v>
      </x:c>
      <x:c r="D57" s="16" t="n">
        <x:f>IF(COUNT(D56,D19)&lt;2,"n.d.",IF(D19=0,"n.a.",D56/D19))</x:f>
        <x:v>3.75</x:v>
      </x:c>
      <x:c r="E57" s="1"/>
      <x:c r="F57" s="5" t="str">
        <x:v>Receita de equilíbrio / mídia. Use a mesma base de receita do ROAS.</x:v>
      </x:c>
    </x:row>
    <x:row r="58" ht="34" customHeight="1">
      <x:c r="A58" s="1"/>
      <x:c r="B58" s="1" t="str">
        <x:v>Margem após aquisição (%)</x:v>
      </x:c>
      <x:c r="C58" s="15" t="str">
        <x:f>IF(COUNT(C41,C35)&lt;2,"n.d.",IF(C35&lt;=0,"n.a.",C41/C35))</x:f>
        <x:v>n.d.</x:v>
      </x:c>
      <x:c r="D58" s="15" t="n">
        <x:f>IF(COUNT(D41,D35)&lt;2,"n.d.",IF(D35&lt;=0,"n.a.",D41/D35))</x:f>
        <x:v>0.15</x:v>
      </x:c>
      <x:c r="E58" s="1"/>
      <x:c r="F58" s="5" t="str">
        <x:v>Resultado após aquisição / receita ajustada. Não é margem líquida contábil.</x:v>
      </x:c>
    </x:row>
    <x:row r="59" ht="40" customHeight="1">
      <x:c r="A59" s="1"/>
      <x:c r="B59" s="1" t="str">
        <x:v>Verificação dos dados</x:v>
      </x:c>
      <x:c r="C59" s="5" t="str">
        <x:f>IF(COUNT(C16:C30)&lt;15,"Dados incompletos",IF(OR(MIN(C16:C30)&lt;0,C17&gt;C16,C27&gt;C26,C29&gt;C28,C30&gt;1),"Revisar entradas","Revisão básica OK"))</x:f>
        <x:v>Dados incompletos</x:v>
      </x:c>
      <x:c r="D59" s="5" t="str">
        <x:f>IF(COUNT(D16:D30)&lt;15,"Dados incompletos",IF(OR(MIN(D16:D30)&lt;0,D17&gt;D16,D27&gt;D26,D29&gt;D28,D30&gt;1),"Revisar entradas","Revisão básica OK"))</x:f>
        <x:v>Revisão básica OK</x:v>
      </x:c>
      <x:c r="E59" s="1"/>
      <x:c r="F59" s="5" t="str">
        <x:v>Revisão básica. Não verifica atribuição, duplicação de vendas ou conciliação.</x:v>
      </x:c>
    </x:row>
    <x:row r="60" ht="34" customHeight="1">
      <x:c r="A60" s="1"/>
      <x:c r="B60" s="1"/>
      <x:c r="C60" s="1"/>
      <x:c r="D60" s="1"/>
      <x:c r="E60" s="1"/>
      <x:c r="F60" s="5"/>
    </x:row>
    <x:row r="61" ht="34" customHeight="1">
      <x:c r="A61" s="1"/>
      <x:c r="B61" s="1"/>
      <x:c r="C61" s="1"/>
      <x:c r="D61" s="1"/>
      <x:c r="E61" s="1"/>
      <x:c r="F61" s="5"/>
    </x:row>
    <x:row r="62" ht="34" customHeight="1">
      <x:c r="A62" s="1"/>
      <x:c r="B62" s="4" t="str">
        <x:v>COMO INTERPRETAR</x:v>
      </x:c>
      <x:c r="C62" s="4"/>
      <x:c r="D62" s="4"/>
      <x:c r="E62" s="1"/>
      <x:c r="F62" s="5"/>
    </x:row>
    <x:row r="63" ht="34" customHeight="1">
      <x:c r="A63" s="1"/>
      <x:c r="B63" s="1" t="str">
        <x:v>1. Escolha o recorte</x:v>
      </x:c>
      <x:c r="C63" s="1"/>
      <x:c r="D63" s="1"/>
      <x:c r="E63" s="1"/>
      <x:c r="F63" s="5" t="str">
        <x:v>Registre um período ou uma coorte e uma regra de atribuição consistente.</x:v>
      </x:c>
    </x:row>
    <x:row r="64" ht="34" customHeight="1">
      <x:c r="A64" s="1"/>
      <x:c r="B64" s="1" t="str">
        <x:v>2. Preencha só a coluna C</x:v>
      </x:c>
      <x:c r="C64" s="1"/>
      <x:c r="D64" s="1"/>
      <x:c r="E64" s="1"/>
      <x:c r="F64" s="5" t="str">
        <x:v>Amarelo = entrada. D é um exemplo fictício separado dos seus resultados.</x:v>
      </x:c>
    </x:row>
    <x:row r="65" ht="34" customHeight="1">
      <x:c r="A65" s="1"/>
      <x:c r="B65" s="1" t="str">
        <x:v>3. Diferencie ausente de zero</x:v>
      </x:c>
      <x:c r="C65" s="1"/>
      <x:c r="D65" s="1"/>
      <x:c r="E65" s="1"/>
      <x:c r="F65" s="5" t="str">
        <x:v>n.d. = dado necessário ausente; n.a. = divisão ou hipótese não aplicável.</x:v>
      </x:c>
    </x:row>
    <x:row r="66" ht="34" customHeight="1">
      <x:c r="A66" s="1"/>
      <x:c r="B66" s="1" t="str">
        <x:v>4. Evite duplicações</x:v>
      </x:c>
      <x:c r="C66" s="1"/>
      <x:c r="D66" s="1"/>
      <x:c r="E66" s="1"/>
      <x:c r="F66" s="5" t="str">
        <x:v>Conte cada venda uma única vez. Não some receitas atribuídas por plataformas.</x:v>
      </x:c>
    </x:row>
    <x:row r="67" ht="34" customHeight="1">
      <x:c r="A67" s="1"/>
      <x:c r="B67" s="1" t="str">
        <x:v>5. Leia o retorno com contexto</x:v>
      </x:c>
      <x:c r="C67" s="1"/>
      <x:c r="D67" s="1"/>
      <x:c r="E67" s="1"/>
      <x:c r="F67" s="5" t="str">
        <x:v>ROI positivo depende do escopo de custos e não comprova lucro líquido.</x:v>
      </x:c>
    </x:row>
    <x:row r="68" ht="34" customHeight="1">
      <x:c r="A68" s="1"/>
      <x:c r="B68" s="1" t="str">
        <x:v>6. Revise o CAC</x:v>
      </x:c>
      <x:c r="C68" s="1"/>
      <x:c r="D68" s="1"/>
      <x:c r="E68" s="1"/>
      <x:c r="F68" s="5" t="str">
        <x:v>Recompras e retenção exigem custos separados. Use apenas clientes novos.</x:v>
      </x:c>
    </x:row>
    <x:row r="69" ht="34" customHeight="1">
      <x:c r="A69" s="1"/>
      <x:c r="B69" s="1" t="str">
        <x:v>7. Compare o equilíbrio</x:v>
      </x:c>
      <x:c r="C69" s="1"/>
      <x:c r="D69" s="1"/>
      <x:c r="E69" s="1"/>
      <x:c r="F69" s="5" t="str">
        <x:v>Margem alvo é hipótese. O equilíbrio não inclui despesas fixas gerais.</x:v>
      </x:c>
    </x:row>
    <x:row r="70" ht="34" customHeight="1">
      <x:c r="A70" s="1"/>
      <x:c r="B70" s="1" t="str">
        <x:v>8. Histórico</x:v>
      </x:c>
      <x:c r="C70" s="1"/>
      <x:c r="D70" s="1"/>
      <x:c r="E70" s="1"/>
      <x:c r="F70" s="5" t="str">
        <x:v>Salve uma cópia por período/coorte. Não some percentuais entre arquivos.</x:v>
      </x:c>
    </x:row>
    <x:row r="71" ht="34" customHeight="1">
      <x:c r="A71" s="1"/>
      <x:c r="B71" s="1" t="str">
        <x:v>Escopo da ferramenta</x:v>
      </x:c>
      <x:c r="C71" s="1"/>
      <x:c r="D71" s="1"/>
      <x:c r="E71" s="1"/>
      <x:c r="F71" s="5" t="str">
        <x:v>Sem macros ou conexão automática. Dados consolidados pelo leitor.</x:v>
      </x:c>
    </x:row>
    <x:row r="72" ht="34" customHeight="1">
      <x:c r="A72" s="1"/>
      <x:c r="B72" s="1" t="str">
        <x:v>Fórmulas e exemplos</x:v>
      </x:c>
      <x:c r="C72" s="1"/>
      <x:c r="D72" s="1"/>
      <x:c r="E72" s="1"/>
      <x:c r="F72" s="5" t="str">
        <x:v>Método didático autoral. Não contém resultados de clientes nem benchmarks.</x:v>
      </x:c>
    </x:row>
    <x:row r="73" ht="34" customHeight="1">
      <x:c r="A73" s="1"/>
      <x:c r="B73" s="1" t="str">
        <x:v>Fonte conceitual: ROI</x:v>
      </x:c>
      <x:c r="C73" s="1"/>
      <x:c r="D73" s="1"/>
      <x:c r="E73" s="1"/>
      <x:c r="F73" s="5" t="str">
        <x:v>https://support.google.com/google-ads/answer/14090?hl=pt-BR</x:v>
      </x:c>
    </x:row>
    <x:row r="74" ht="34" customHeight="1">
      <x:c r="A74" s="1"/>
      <x:c r="B74" s="1" t="str">
        <x:v>Fonte conceitual: atribuição</x:v>
      </x:c>
      <x:c r="C74" s="1"/>
      <x:c r="D74" s="1"/>
      <x:c r="E74" s="1"/>
      <x:c r="F74" s="5" t="str">
        <x:v>https://support.google.com/analytics/answer/10596866?hl=pt-BR</x:v>
      </x:c>
    </x:row>
    <x:row r="75" ht="34" customHeight="1">
      <x:c r="A75" s="1"/>
      <x:c r="B75" s="1" t="str">
        <x:v>Bruno Ads</x:v>
      </x:c>
      <x:c r="C75" s="1"/>
      <x:c r="D75" s="1"/>
      <x:c r="E75" s="1"/>
      <x:c r="F75" s="5" t="str">
        <x:v>https://brunoads.com.br/</x:v>
      </x:c>
    </x:row>
    <x:row r="76" ht="34" customHeight="1">
      <x:c r="A76" s="1"/>
      <x:c r="B76" s="1"/>
      <x:c r="C76" s="1"/>
      <x:c r="D76" s="1"/>
      <x:c r="E76" s="1"/>
      <x:c r="F76" s="5"/>
    </x:row>
    <x:row r="77" ht="34" customHeight="1">
      <x:c r="A77" s="1"/>
      <x:c r="B77" s="1"/>
      <x:c r="C77" s="1"/>
      <x:c r="D77" s="1"/>
      <x:c r="E77" s="1"/>
      <x:c r="F77" s="5"/>
    </x:row>
    <x:row r="78" ht="34" customHeight="1">
      <x:c r="A78" s="1"/>
      <x:c r="B78" s="1"/>
      <x:c r="C78" s="1"/>
      <x:c r="D78" s="1"/>
      <x:c r="E78" s="1"/>
      <x:c r="F78" s="5"/>
    </x:row>
    <x:row r="79" ht="34" customHeight="1">
      <x:c r="A79" s="1"/>
      <x:c r="B79" s="1"/>
      <x:c r="C79" s="1"/>
      <x:c r="D79" s="1"/>
      <x:c r="E79" s="1"/>
      <x:c r="F79" s="5"/>
    </x:row>
    <x:row r="80" ht="34" customHeight="1">
      <x:c r="A80" s="1"/>
      <x:c r="B80" s="1"/>
      <x:c r="C80" s="1"/>
      <x:c r="D80" s="1"/>
      <x:c r="E80" s="1"/>
      <x:c r="F80" s="5"/>
    </x:row>
  </x:sheetData>
  <x:conditionalFormatting sqref="C5:D6">
    <x:cfRule type="cellIs" dxfId="0" priority="1" operator="lessThan">
      <x:formula>0</x:formula>
    </x:cfRule>
  </x:conditionalFormatting>
  <x:conditionalFormatting sqref="C8:D8">
    <x:cfRule type="cellIs" dxfId="1" priority="2" operator="lessThan">
      <x:formula>0</x:formula>
    </x:cfRule>
  </x:conditionalFormatting>
  <x:conditionalFormatting sqref="C41:D43">
    <x:cfRule type="cellIs" dxfId="2" priority="3" operator="lessThan">
      <x:formula>0</x:formula>
    </x:cfRule>
  </x:conditionalFormatting>
  <x:dataValidations count="2">
    <x:dataValidation type="decimal" operator="greaterThanOrEqual" sqref="C16:C29">
      <x:formula1>0</x:formula1>
    </x:dataValidation>
    <x:dataValidation type="decimal" operator="between" sqref="C30">
      <x:formula1>0</x:formula1>
      <x:formula2>1</x:formula2>
    </x:dataValidation>
  </x:dataValidations>
  <x:pageMargins left="0.7" right="0.7" top="0.75" bottom="0.75" header="0.3" footer="0.3"/>
</x:worksheet>
</file>